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119" documentId="8_{B9D111F0-A453-4F61-A341-6CD39889276C}" xr6:coauthVersionLast="45" xr6:coauthVersionMax="45" xr10:uidLastSave="{C97717A2-3C53-446E-A0FA-6B1E865CA8B2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5" i="1" l="1"/>
  <c r="E16" i="1"/>
  <c r="E11" i="1"/>
  <c r="D5" i="1"/>
  <c r="C5" i="1"/>
  <c r="E17" i="1" l="1"/>
  <c r="E22" i="1" s="1"/>
  <c r="E23" i="1" s="1"/>
</calcChain>
</file>

<file path=xl/sharedStrings.xml><?xml version="1.0" encoding="utf-8"?>
<sst xmlns="http://schemas.openxmlformats.org/spreadsheetml/2006/main" count="44" uniqueCount="34">
  <si>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</si>
  <si>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</si>
  <si>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</si>
  <si>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</si>
  <si>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</si>
  <si>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</si>
  <si>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</si>
  <si>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</si>
  <si>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Endring</t>
  </si>
  <si>
    <t>Arbeidskapital</t>
  </si>
  <si>
    <t>Beløp</t>
  </si>
  <si>
    <t>Sum driftsinntekter</t>
  </si>
  <si>
    <t>Netto finansutgifter</t>
  </si>
  <si>
    <t>Netto driftsresultat</t>
  </si>
  <si>
    <t>Sum investeringsutgifter</t>
  </si>
  <si>
    <t>Sum investeringsinntekter</t>
  </si>
  <si>
    <t>Netto finansinntekter</t>
  </si>
  <si>
    <t>Endring i korrigert arbeidskapital*</t>
  </si>
  <si>
    <t>Differanse</t>
  </si>
  <si>
    <t xml:space="preserve">Balanserekneskapen </t>
  </si>
  <si>
    <t>2.1   Omløpsmiddel</t>
  </si>
  <si>
    <t>2.3   Kortsiktig gjeld</t>
  </si>
  <si>
    <t>Drifts- og investeringsrekneskapen</t>
  </si>
  <si>
    <t>Driftsrekneskapen</t>
  </si>
  <si>
    <t>Sum driftsutgifter eks.avskrivingar</t>
  </si>
  <si>
    <t>Investeringsrekneskapen</t>
  </si>
  <si>
    <t>Netto utgifter i investeringsrekneskapen</t>
  </si>
  <si>
    <t>Netto tilgang/bruk i drifts- og investeringsrekneskapen</t>
  </si>
  <si>
    <t>Endring ubrukte lånemiddel (auke +/reduksjons-)</t>
  </si>
  <si>
    <t>Endring i rekneskapsprinsipp ført direkte mot eigenkapital</t>
  </si>
  <si>
    <t>Endring arbeidskapital i drifts- og investeringsrekneskapen</t>
  </si>
  <si>
    <t xml:space="preserve">* Tilbakeførte terminar startlån </t>
  </si>
  <si>
    <t>31.12.2020</t>
  </si>
  <si>
    <t>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</si>
</sst>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Border="1" applyAlignment="1" applyProtection="1">
      <alignment horizontal="right"/>
      <protection locked="0"/>
    </xf>
    <xf numFmtId="3" fontId="4" fillId="4" borderId="0" xfId="1" applyNumberFormat="1" applyFont="1" applyFill="1" applyBorder="1" applyProtection="1">
      <protection locked="0"/>
    </xf>
    <xf numFmtId="41" fontId="5" fillId="0" borderId="0" xfId="2" applyFont="1" applyAlignment="1" applyProtection="1">
      <alignment horizontal="right"/>
      <protection locked="0"/>
    </xf>
    <xf numFmtId="3" fontId="5" fillId="0" borderId="0" xfId="2" applyNumberFormat="1" applyFont="1" applyAlignment="1" applyProtection="1">
      <alignment horizontal="right"/>
      <protection locked="0"/>
    </xf>
    <xf numFmtId="41" fontId="4" fillId="4" borderId="1" xfId="2" applyFont="1" applyFill="1" applyBorder="1" applyAlignment="1" applyProtection="1">
      <alignment horizontal="right"/>
      <protection locked="0"/>
    </xf>
    <xf numFmtId="3" fontId="4" fillId="4" borderId="1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41" fontId="4" fillId="0" borderId="0" xfId="2" applyFont="1" applyAlignment="1" applyProtection="1">
      <alignment horizontal="right"/>
      <protection locked="0"/>
    </xf>
    <xf numFmtId="3" fontId="4" fillId="0" borderId="0" xfId="2" applyNumberFormat="1" applyFont="1" applyAlignment="1" applyProtection="1">
      <alignment horizontal="right"/>
      <protection locked="0"/>
    </xf>
    <xf numFmtId="41" fontId="4" fillId="4" borderId="0" xfId="2" applyFont="1" applyFill="1" applyAlignment="1" applyProtection="1">
      <alignment horizontal="right"/>
      <protection locked="0"/>
    </xf>
    <xf numFmtId="3" fontId="4" fillId="4" borderId="0" xfId="2" applyNumberFormat="1" applyFont="1" applyFill="1" applyAlignment="1" applyProtection="1">
      <alignment horizontal="right"/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Tusenskille [0]" xfId="2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C2" sqref="C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19</v>
      </c>
      <c r="C2" s="21" t="s">
        <v>32</v>
      </c>
      <c r="D2" s="21" t="s">
        <v>33</v>
      </c>
      <c r="E2" s="5" t="s">
        <v>8</v>
      </c>
    </row>
    <row r="3" spans="1:5" x14ac:dyDescent="0.25">
      <c r="B3" s="6" t="s">
        <v>20</v>
      </c>
      <c r="C3" s="7">
        <v>3837973.0337700001</v>
      </c>
      <c r="D3" s="7">
        <v>3783226.2974500004</v>
      </c>
      <c r="E3" s="8">
        <v>54746.736319999676</v>
      </c>
    </row>
    <row r="4" spans="1:5" x14ac:dyDescent="0.25">
      <c r="B4" s="6" t="s">
        <v>21</v>
      </c>
      <c r="C4" s="7">
        <v>1790471.5764600001</v>
      </c>
      <c r="D4" s="7">
        <v>1803338.7630299998</v>
      </c>
      <c r="E4" s="8">
        <v>-12867.186569999671</v>
      </c>
    </row>
    <row r="5" spans="1:5" x14ac:dyDescent="0.25">
      <c r="A5" s="2" t="s">
        <v>1</v>
      </c>
      <c r="B5" s="9" t="s">
        <v>9</v>
      </c>
      <c r="C5" s="10">
        <f>C3-C4</f>
        <v>2047501.45731</v>
      </c>
      <c r="D5" s="10">
        <f>D3-D4</f>
        <v>1979887.5344200006</v>
      </c>
      <c r="E5" s="11">
        <f>E3-E4</f>
        <v>67613.922889999347</v>
      </c>
    </row>
    <row r="6" spans="1:5" x14ac:dyDescent="0.25">
      <c r="A6" s="2" t="s">
        <v>0</v>
      </c>
      <c r="B6" s="4" t="s">
        <v>22</v>
      </c>
      <c r="C6" s="4"/>
      <c r="D6" s="14"/>
      <c r="E6" s="15" t="s">
        <v>10</v>
      </c>
    </row>
    <row r="7" spans="1:5" x14ac:dyDescent="0.25">
      <c r="B7" s="16" t="s">
        <v>23</v>
      </c>
      <c r="C7" s="6"/>
      <c r="D7" s="12"/>
      <c r="E7" s="13"/>
    </row>
    <row r="8" spans="1:5" x14ac:dyDescent="0.25">
      <c r="B8" s="6" t="s">
        <v>24</v>
      </c>
      <c r="C8" s="6"/>
      <c r="D8" s="12"/>
      <c r="E8" s="13">
        <v>11154566.000370001</v>
      </c>
    </row>
    <row r="9" spans="1:5" x14ac:dyDescent="0.25">
      <c r="B9" s="6" t="s">
        <v>11</v>
      </c>
      <c r="C9" s="6"/>
      <c r="D9" s="12"/>
      <c r="E9" s="13">
        <v>11763047.023200002</v>
      </c>
    </row>
    <row r="10" spans="1:5" x14ac:dyDescent="0.25">
      <c r="B10" s="6" t="s">
        <v>12</v>
      </c>
      <c r="C10" s="6"/>
      <c r="D10" s="12"/>
      <c r="E10" s="13">
        <v>160593.04077000002</v>
      </c>
    </row>
    <row r="11" spans="1:5" x14ac:dyDescent="0.25">
      <c r="A11" s="2" t="s">
        <v>6</v>
      </c>
      <c r="B11" s="16" t="s">
        <v>13</v>
      </c>
      <c r="C11" s="16"/>
      <c r="D11" s="17"/>
      <c r="E11" s="18">
        <f>E9-E8-E10</f>
        <v>447887.98206000013</v>
      </c>
    </row>
    <row r="12" spans="1:5" x14ac:dyDescent="0.25">
      <c r="A12" s="2" t="s">
        <v>0</v>
      </c>
      <c r="B12" s="16" t="s">
        <v>25</v>
      </c>
      <c r="C12" s="16"/>
      <c r="D12" s="17"/>
      <c r="E12" s="18"/>
    </row>
    <row r="13" spans="1:5" x14ac:dyDescent="0.25">
      <c r="B13" s="6" t="s">
        <v>14</v>
      </c>
      <c r="C13" s="6"/>
      <c r="D13" s="12"/>
      <c r="E13" s="13">
        <v>1008027.70074</v>
      </c>
    </row>
    <row r="14" spans="1:5" x14ac:dyDescent="0.25">
      <c r="B14" s="6" t="s">
        <v>15</v>
      </c>
      <c r="C14" s="6"/>
      <c r="D14" s="12"/>
      <c r="E14" s="13">
        <v>311835.86722000001</v>
      </c>
    </row>
    <row r="15" spans="1:5" x14ac:dyDescent="0.25">
      <c r="B15" s="6" t="s">
        <v>16</v>
      </c>
      <c r="C15" s="6"/>
      <c r="D15" s="12"/>
      <c r="E15" s="13">
        <v>484038.495</v>
      </c>
    </row>
    <row r="16" spans="1:5" x14ac:dyDescent="0.25">
      <c r="A16" s="2" t="s">
        <v>6</v>
      </c>
      <c r="B16" s="16" t="s">
        <v>26</v>
      </c>
      <c r="C16" s="16"/>
      <c r="D16" s="17"/>
      <c r="E16" s="18">
        <f>E14+E15-E13</f>
        <v>-212153.33851999999</v>
      </c>
    </row>
    <row r="17" spans="1:5" x14ac:dyDescent="0.25">
      <c r="A17" s="2" t="s">
        <v>6</v>
      </c>
      <c r="B17" s="16" t="s">
        <v>27</v>
      </c>
      <c r="C17" s="16"/>
      <c r="D17" s="17"/>
      <c r="E17" s="18">
        <f>E11+E16</f>
        <v>235734.64354000014</v>
      </c>
    </row>
    <row r="18" spans="1:5" x14ac:dyDescent="0.25">
      <c r="B18" s="6" t="s">
        <v>28</v>
      </c>
      <c r="C18" s="6"/>
      <c r="D18" s="12"/>
      <c r="E18" s="13">
        <v>-168841.54978000003</v>
      </c>
    </row>
    <row r="19" spans="1:5" x14ac:dyDescent="0.25">
      <c r="B19" s="6" t="s">
        <v>29</v>
      </c>
      <c r="C19" s="6"/>
      <c r="D19" s="12"/>
      <c r="E19" s="13">
        <v>0</v>
      </c>
    </row>
    <row r="20" spans="1:5" x14ac:dyDescent="0.25">
      <c r="A20" s="2" t="s">
        <v>2</v>
      </c>
      <c r="B20" s="6" t="s">
        <v>17</v>
      </c>
      <c r="C20" s="6"/>
      <c r="D20" s="12"/>
      <c r="E20" s="13">
        <v>721</v>
      </c>
    </row>
    <row r="21" spans="1:5" x14ac:dyDescent="0.25">
      <c r="A21" s="2" t="s">
        <v>3</v>
      </c>
      <c r="B21" s="6" t="s">
        <v>31</v>
      </c>
      <c r="C21" s="6"/>
      <c r="D21" s="12"/>
      <c r="E21" s="13">
        <v>721</v>
      </c>
    </row>
    <row r="22" spans="1:5" x14ac:dyDescent="0.25">
      <c r="A22" s="2" t="s">
        <v>1</v>
      </c>
      <c r="B22" s="9" t="s">
        <v>30</v>
      </c>
      <c r="C22" s="9"/>
      <c r="D22" s="19"/>
      <c r="E22" s="20">
        <f>E17+E18+E19+E20</f>
        <v>67614.093760000105</v>
      </c>
    </row>
    <row r="23" spans="1:5" x14ac:dyDescent="0.25">
      <c r="B23" s="6" t="s">
        <v>18</v>
      </c>
      <c r="C23" s="6"/>
      <c r="D23" s="12"/>
      <c r="E23" s="13">
        <f>E5-E22</f>
        <v>-0.17087000075844117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