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132" documentId="8_{B9D111F0-A453-4F61-A341-6CD39889276C}" xr6:coauthVersionLast="45" xr6:coauthVersionMax="45" xr10:uidLastSave="{D88D9D39-E463-4806-8C12-EF03A1A5FA1E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77" i="1" l="1"/>
  <c r="D77" i="1"/>
  <c r="C77" i="1"/>
  <c r="E69" i="1"/>
  <c r="D69" i="1"/>
  <c r="C69" i="1"/>
  <c r="E64" i="1"/>
  <c r="D64" i="1"/>
  <c r="C64" i="1"/>
  <c r="E55" i="1"/>
  <c r="D55" i="1"/>
  <c r="C55" i="1"/>
  <c r="E42" i="1"/>
  <c r="D42" i="1"/>
  <c r="C42" i="1"/>
  <c r="E35" i="1"/>
  <c r="D35" i="1"/>
  <c r="C35" i="1"/>
  <c r="E15" i="1"/>
  <c r="D15" i="1"/>
  <c r="C15" i="1"/>
  <c r="E71" i="1" l="1"/>
  <c r="E78" i="1" s="1"/>
  <c r="D71" i="1"/>
  <c r="D78" i="1" s="1"/>
  <c r="C71" i="1"/>
  <c r="C78" i="1" s="1"/>
</calcChain>
</file>

<file path=xl/sharedStrings.xml><?xml version="1.0" encoding="utf-8"?>
<sst xmlns="http://schemas.openxmlformats.org/spreadsheetml/2006/main" count="106" uniqueCount="88">
  <si>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</si>
  <si>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</si>
  <si>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</si>
  <si>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</si>
  <si>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</si>
  <si>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</si>
  <si>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</si>
  <si>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</si>
  <si>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</si>
  <si>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Stab Oppvekst og utdanning</t>
  </si>
  <si>
    <t>Barnehage</t>
  </si>
  <si>
    <t>Johannes læringssenter</t>
  </si>
  <si>
    <t>Ungdom og fritid</t>
  </si>
  <si>
    <t>EMbo</t>
  </si>
  <si>
    <t>Sum Oppvekst og utdanning</t>
  </si>
  <si>
    <t>Helse og velferd</t>
  </si>
  <si>
    <t>Stab Helse og velferd</t>
  </si>
  <si>
    <t>Helse- og velferdskontor</t>
  </si>
  <si>
    <t>Helsehuset i Stavanger</t>
  </si>
  <si>
    <t>Stavanger legevakt</t>
  </si>
  <si>
    <t>Rehabiliteringsseksjonen</t>
  </si>
  <si>
    <t>Arbeidstreningsseksjonen</t>
  </si>
  <si>
    <t>Flyktningseksjonen</t>
  </si>
  <si>
    <t>Krisesenteret i Stavanger</t>
  </si>
  <si>
    <t>Sum Helse og velferd</t>
  </si>
  <si>
    <t>By- og samfunnsplanlegging</t>
  </si>
  <si>
    <t>Stab By- og samfunnsplanlegging</t>
  </si>
  <si>
    <t>Byutvikling</t>
  </si>
  <si>
    <t>Beredskap og samfunnsutvikling</t>
  </si>
  <si>
    <t>Sum By- og samfunnsplanlegging</t>
  </si>
  <si>
    <t>Bymiljø og utbygging</t>
  </si>
  <si>
    <t>Stab strategi og målstyring</t>
  </si>
  <si>
    <t>Juridisk</t>
  </si>
  <si>
    <t>Byggforvaltning</t>
  </si>
  <si>
    <t>Idrett</t>
  </si>
  <si>
    <t>Avløpsverket</t>
  </si>
  <si>
    <t>Renovasjon</t>
  </si>
  <si>
    <t>Miljø</t>
  </si>
  <si>
    <t>Triangulum</t>
  </si>
  <si>
    <t>Sum Bymiljø og utbygging</t>
  </si>
  <si>
    <t>Smartby</t>
  </si>
  <si>
    <t>Næring</t>
  </si>
  <si>
    <t>Kommunikasjon</t>
  </si>
  <si>
    <t>Kultur</t>
  </si>
  <si>
    <t>Politisk sekretariat</t>
  </si>
  <si>
    <t>Kommunedirektør</t>
  </si>
  <si>
    <t>Kommuneadvokat</t>
  </si>
  <si>
    <t>Stab og støtte</t>
  </si>
  <si>
    <t>Sum Felles inntekter og utgifter</t>
  </si>
  <si>
    <t xml:space="preserve">Sum </t>
  </si>
  <si>
    <t>Løyvingsoversikt drift § 5-4 2. ledd</t>
  </si>
  <si>
    <t>Rekneskap 2020</t>
  </si>
  <si>
    <t>Justert  budsjett 2020</t>
  </si>
  <si>
    <t>Opphavleg budsjett 2020</t>
  </si>
  <si>
    <t>Ressurssenter for styrkte barnehagetilbod</t>
  </si>
  <si>
    <t>Grunnskule</t>
  </si>
  <si>
    <t>Stavanger kulturskule</t>
  </si>
  <si>
    <t>Pedagogisk-psykologisk teneste</t>
  </si>
  <si>
    <t>Helsestasjon og skulehelsetenesta</t>
  </si>
  <si>
    <t>Barnevernstenesta</t>
  </si>
  <si>
    <t>Nav</t>
  </si>
  <si>
    <t>Fysio- og ergoterapitenesta</t>
  </si>
  <si>
    <t>Heimebaserte tenester</t>
  </si>
  <si>
    <t>Bufellesskap</t>
  </si>
  <si>
    <t>Alders- og sjukeheim</t>
  </si>
  <si>
    <t>Bustadkontoret</t>
  </si>
  <si>
    <t>Dagsenter og avlastingsseksjonen</t>
  </si>
  <si>
    <t>Tekniske heimetenester</t>
  </si>
  <si>
    <t>Sentrale middel levekår</t>
  </si>
  <si>
    <t>Sentrale middel legeteneste</t>
  </si>
  <si>
    <t>Byggjesakavdelinga</t>
  </si>
  <si>
    <t>Kart og digitale tenester</t>
  </si>
  <si>
    <t>Byggjeprosjekt</t>
  </si>
  <si>
    <t>Park og veg</t>
  </si>
  <si>
    <t>Vassverket</t>
  </si>
  <si>
    <t>Innbyggjar- og samfunnskontakt</t>
  </si>
  <si>
    <t>Innbyggjardialog</t>
  </si>
  <si>
    <t>Stab Innbyggjar- og samfunnskontakt</t>
  </si>
  <si>
    <t>Sum Innbyggjar- og samfunnskontakt</t>
  </si>
  <si>
    <t>Kommunedirektør, stab og støttefunksjonar</t>
  </si>
  <si>
    <t>Sum Kommunedirektør, stab og støtte funksjonar</t>
  </si>
  <si>
    <t>Av dette</t>
  </si>
  <si>
    <t>Avskrivingar</t>
  </si>
  <si>
    <t>Motpost avskrivingar</t>
  </si>
  <si>
    <t>Netto avsetningar til eller bruk av bundne driftsfond</t>
  </si>
  <si>
    <t>Netto avsetningar til eller bruk av disposisjonsfond</t>
  </si>
  <si>
    <t>Sum korrigeringar</t>
  </si>
  <si>
    <t>Korrigert sum løyvingar drift,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</si>
</sst>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Protection="1"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3" fontId="5" fillId="0" borderId="0" xfId="0" applyNumberFormat="1" applyFont="1" applyProtection="1">
      <protection locked="0"/>
    </xf>
    <xf numFmtId="3" fontId="5" fillId="0" borderId="0" xfId="1" applyNumberFormat="1" applyFont="1" applyFill="1" applyBorder="1" applyAlignment="1" applyProtection="1">
      <alignment horizontal="right"/>
      <protection locked="0"/>
    </xf>
    <xf numFmtId="3" fontId="5" fillId="0" borderId="0" xfId="1" applyNumberFormat="1" applyFont="1" applyFill="1" applyAlignment="1" applyProtection="1">
      <alignment horizontal="right"/>
      <protection locked="0"/>
    </xf>
    <xf numFmtId="3" fontId="4" fillId="5" borderId="0" xfId="0" applyNumberFormat="1" applyFont="1" applyFill="1" applyProtection="1">
      <protection locked="0"/>
    </xf>
    <xf numFmtId="3" fontId="4" fillId="5" borderId="0" xfId="1" applyNumberFormat="1" applyFont="1" applyFill="1" applyBorder="1" applyAlignment="1" applyProtection="1">
      <alignment horizontal="right"/>
      <protection locked="0"/>
    </xf>
    <xf numFmtId="3" fontId="4" fillId="4" borderId="0" xfId="0" applyNumberFormat="1" applyFont="1" applyFill="1" applyProtection="1">
      <protection locked="0"/>
    </xf>
    <xf numFmtId="3" fontId="4" fillId="4" borderId="0" xfId="1" applyNumberFormat="1" applyFont="1" applyFill="1" applyBorder="1" applyAlignment="1" applyProtection="1">
      <alignment horizontal="right"/>
      <protection locked="0"/>
    </xf>
    <xf numFmtId="3" fontId="4" fillId="0" borderId="0" xfId="1" applyNumberFormat="1" applyFont="1" applyAlignment="1" applyProtection="1">
      <alignment horizontal="right"/>
      <protection locked="0"/>
    </xf>
    <xf numFmtId="3" fontId="4" fillId="4" borderId="2" xfId="0" applyNumberFormat="1" applyFont="1" applyFill="1" applyBorder="1" applyProtection="1">
      <protection locked="0"/>
    </xf>
    <xf numFmtId="3" fontId="4" fillId="4" borderId="2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9A58C5-0B32-4235-8B03-33B036834C38}" name="Tabell3" displayName="Tabell3" ref="B3:E78" headerRowCount="0" totalsRowShown="0" headerRowDxfId="5" dataDxfId="4" dataCellStyle="Komma">
  <tableColumns count="4">
    <tableColumn id="1" xr3:uid="{15AA0171-3061-4AC1-BB15-1413F0F38800}" name="Kolonne1" dataDxfId="3"/>
    <tableColumn id="2" xr3:uid="{3EC7D4D5-0AEB-44C0-BB55-EA471F0567D5}" name="Kolonne2" dataDxfId="2" dataCellStyle="Komma"/>
    <tableColumn id="3" xr3:uid="{4FBF33D0-6768-4EFC-9D68-D959B56E9232}" name="Kolonne3" dataDxfId="1" dataCellStyle="Komma"/>
    <tableColumn id="4" xr3:uid="{5CFD8A65-C245-49FB-872D-2EB06FEAC985}" name="Kolonne4" dataDxfId="0" dataCellStyle="K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="120" zoomScaleNormal="120" workbookViewId="0">
      <selection activeCell="F6" sqref="F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ht="22.5" x14ac:dyDescent="0.25">
      <c r="B2" s="4" t="s">
        <v>50</v>
      </c>
      <c r="C2" s="5" t="s">
        <v>51</v>
      </c>
      <c r="D2" s="5" t="s">
        <v>52</v>
      </c>
      <c r="E2" s="5" t="s">
        <v>53</v>
      </c>
    </row>
    <row r="3" spans="1:5" x14ac:dyDescent="0.25">
      <c r="A3" s="2" t="s">
        <v>6</v>
      </c>
      <c r="B3" s="6" t="s">
        <v>8</v>
      </c>
      <c r="C3" s="7"/>
      <c r="D3" s="7"/>
      <c r="E3" s="7"/>
    </row>
    <row r="4" spans="1:5" x14ac:dyDescent="0.25">
      <c r="B4" s="8" t="s">
        <v>9</v>
      </c>
      <c r="C4" s="7">
        <v>36077.025999999998</v>
      </c>
      <c r="D4" s="7">
        <v>38275</v>
      </c>
      <c r="E4" s="7">
        <v>48570</v>
      </c>
    </row>
    <row r="5" spans="1:5" x14ac:dyDescent="0.25">
      <c r="B5" s="8" t="s">
        <v>10</v>
      </c>
      <c r="C5" s="7">
        <v>1182930.797</v>
      </c>
      <c r="D5" s="7">
        <v>1176701</v>
      </c>
      <c r="E5" s="7">
        <v>1176130</v>
      </c>
    </row>
    <row r="6" spans="1:5" x14ac:dyDescent="0.25">
      <c r="B6" s="8" t="s">
        <v>54</v>
      </c>
      <c r="C6" s="7">
        <v>104451.36900000001</v>
      </c>
      <c r="D6" s="7">
        <v>104386</v>
      </c>
      <c r="E6" s="7">
        <v>89897</v>
      </c>
    </row>
    <row r="7" spans="1:5" x14ac:dyDescent="0.25">
      <c r="B7" s="8" t="s">
        <v>55</v>
      </c>
      <c r="C7" s="7">
        <v>1593679.983</v>
      </c>
      <c r="D7" s="7">
        <v>1598197</v>
      </c>
      <c r="E7" s="7">
        <v>1536465</v>
      </c>
    </row>
    <row r="8" spans="1:5" x14ac:dyDescent="0.25">
      <c r="B8" s="8" t="s">
        <v>11</v>
      </c>
      <c r="C8" s="7">
        <v>112785.011</v>
      </c>
      <c r="D8" s="7">
        <v>118617</v>
      </c>
      <c r="E8" s="7">
        <v>110922</v>
      </c>
    </row>
    <row r="9" spans="1:5" x14ac:dyDescent="0.25">
      <c r="B9" s="8" t="s">
        <v>56</v>
      </c>
      <c r="C9" s="7">
        <v>43613.453999999998</v>
      </c>
      <c r="D9" s="7">
        <v>44325</v>
      </c>
      <c r="E9" s="7">
        <v>43194</v>
      </c>
    </row>
    <row r="10" spans="1:5" x14ac:dyDescent="0.25">
      <c r="B10" s="8" t="s">
        <v>57</v>
      </c>
      <c r="C10" s="9">
        <v>49654.552000000003</v>
      </c>
      <c r="D10" s="9">
        <v>50176</v>
      </c>
      <c r="E10" s="9">
        <v>48033</v>
      </c>
    </row>
    <row r="11" spans="1:5" x14ac:dyDescent="0.25">
      <c r="B11" s="8" t="s">
        <v>12</v>
      </c>
      <c r="C11" s="7">
        <v>63563.385999999999</v>
      </c>
      <c r="D11" s="7">
        <v>64840</v>
      </c>
      <c r="E11" s="7">
        <v>69328</v>
      </c>
    </row>
    <row r="12" spans="1:5" x14ac:dyDescent="0.25">
      <c r="B12" s="8" t="s">
        <v>58</v>
      </c>
      <c r="C12" s="7">
        <v>97309.244000000006</v>
      </c>
      <c r="D12" s="7">
        <v>99365</v>
      </c>
      <c r="E12" s="7">
        <v>86792</v>
      </c>
    </row>
    <row r="13" spans="1:5" x14ac:dyDescent="0.25">
      <c r="B13" s="8" t="s">
        <v>13</v>
      </c>
      <c r="C13" s="7">
        <v>44730.866999999998</v>
      </c>
      <c r="D13" s="7">
        <v>46717</v>
      </c>
      <c r="E13" s="7">
        <v>48959</v>
      </c>
    </row>
    <row r="14" spans="1:5" x14ac:dyDescent="0.25">
      <c r="B14" s="8" t="s">
        <v>59</v>
      </c>
      <c r="C14" s="7">
        <v>264304.734</v>
      </c>
      <c r="D14" s="10">
        <v>273322.5</v>
      </c>
      <c r="E14" s="10">
        <v>268289</v>
      </c>
    </row>
    <row r="15" spans="1:5" x14ac:dyDescent="0.25">
      <c r="A15" s="2" t="s">
        <v>6</v>
      </c>
      <c r="B15" s="11" t="s">
        <v>14</v>
      </c>
      <c r="C15" s="12">
        <f>SUM(C4:C14)</f>
        <v>3593100.423</v>
      </c>
      <c r="D15" s="12">
        <f t="shared" ref="D15:E15" si="0">SUM(D4:D14)</f>
        <v>3614921.5</v>
      </c>
      <c r="E15" s="12">
        <f t="shared" si="0"/>
        <v>3526579</v>
      </c>
    </row>
    <row r="16" spans="1:5" x14ac:dyDescent="0.25">
      <c r="A16" s="2" t="s">
        <v>0</v>
      </c>
      <c r="B16" s="6" t="s">
        <v>15</v>
      </c>
      <c r="C16" s="7"/>
      <c r="D16" s="7"/>
      <c r="E16" s="7"/>
    </row>
    <row r="17" spans="2:5" x14ac:dyDescent="0.25">
      <c r="B17" s="8" t="s">
        <v>16</v>
      </c>
      <c r="C17" s="7">
        <v>63678.633000000002</v>
      </c>
      <c r="D17" s="7">
        <v>59417.5</v>
      </c>
      <c r="E17" s="7">
        <v>65810</v>
      </c>
    </row>
    <row r="18" spans="2:5" x14ac:dyDescent="0.25">
      <c r="B18" s="8" t="s">
        <v>17</v>
      </c>
      <c r="C18" s="7">
        <v>322166.18699999998</v>
      </c>
      <c r="D18" s="7">
        <v>301389</v>
      </c>
      <c r="E18" s="7">
        <v>331304</v>
      </c>
    </row>
    <row r="19" spans="2:5" x14ac:dyDescent="0.25">
      <c r="B19" s="8" t="s">
        <v>60</v>
      </c>
      <c r="C19" s="7">
        <v>348946.04399999999</v>
      </c>
      <c r="D19" s="7">
        <v>352876</v>
      </c>
      <c r="E19" s="7">
        <v>299009</v>
      </c>
    </row>
    <row r="20" spans="2:5" x14ac:dyDescent="0.25">
      <c r="B20" s="8" t="s">
        <v>61</v>
      </c>
      <c r="C20" s="7">
        <v>77390.186000000002</v>
      </c>
      <c r="D20" s="7">
        <v>72950</v>
      </c>
      <c r="E20" s="7">
        <v>70019</v>
      </c>
    </row>
    <row r="21" spans="2:5" x14ac:dyDescent="0.25">
      <c r="B21" s="8" t="s">
        <v>18</v>
      </c>
      <c r="C21" s="7">
        <v>23733.973999999998</v>
      </c>
      <c r="D21" s="7">
        <v>23221</v>
      </c>
      <c r="E21" s="7">
        <v>20762</v>
      </c>
    </row>
    <row r="22" spans="2:5" x14ac:dyDescent="0.25">
      <c r="B22" s="8" t="s">
        <v>62</v>
      </c>
      <c r="C22" s="7">
        <v>460832.00099999999</v>
      </c>
      <c r="D22" s="7">
        <v>457855</v>
      </c>
      <c r="E22" s="7">
        <v>380277</v>
      </c>
    </row>
    <row r="23" spans="2:5" x14ac:dyDescent="0.25">
      <c r="B23" s="8" t="s">
        <v>63</v>
      </c>
      <c r="C23" s="7">
        <v>528982.28500000003</v>
      </c>
      <c r="D23" s="7">
        <v>529161</v>
      </c>
      <c r="E23" s="7">
        <v>536503</v>
      </c>
    </row>
    <row r="24" spans="2:5" x14ac:dyDescent="0.25">
      <c r="B24" s="8" t="s">
        <v>64</v>
      </c>
      <c r="C24" s="7">
        <v>958492.71299999999</v>
      </c>
      <c r="D24" s="7">
        <v>959905</v>
      </c>
      <c r="E24" s="7">
        <v>946597</v>
      </c>
    </row>
    <row r="25" spans="2:5" x14ac:dyDescent="0.25">
      <c r="B25" s="8" t="s">
        <v>19</v>
      </c>
      <c r="C25" s="7">
        <v>76201.604000000007</v>
      </c>
      <c r="D25" s="7">
        <v>70719.788</v>
      </c>
      <c r="E25" s="7">
        <v>65921</v>
      </c>
    </row>
    <row r="26" spans="2:5" x14ac:dyDescent="0.25">
      <c r="B26" s="8" t="s">
        <v>20</v>
      </c>
      <c r="C26" s="7">
        <v>58987.603000000003</v>
      </c>
      <c r="D26" s="7">
        <v>59919</v>
      </c>
      <c r="E26" s="7">
        <v>59512</v>
      </c>
    </row>
    <row r="27" spans="2:5" x14ac:dyDescent="0.25">
      <c r="B27" s="8" t="s">
        <v>21</v>
      </c>
      <c r="C27" s="7">
        <v>14610.396000000001</v>
      </c>
      <c r="D27" s="7">
        <v>15839</v>
      </c>
      <c r="E27" s="7">
        <v>16397</v>
      </c>
    </row>
    <row r="28" spans="2:5" x14ac:dyDescent="0.25">
      <c r="B28" s="8" t="s">
        <v>65</v>
      </c>
      <c r="C28" s="7">
        <v>8303.66</v>
      </c>
      <c r="D28" s="7">
        <v>8210</v>
      </c>
      <c r="E28" s="7">
        <v>8111</v>
      </c>
    </row>
    <row r="29" spans="2:5" x14ac:dyDescent="0.25">
      <c r="B29" s="8" t="s">
        <v>22</v>
      </c>
      <c r="C29" s="7">
        <v>102347.527</v>
      </c>
      <c r="D29" s="7">
        <v>105841</v>
      </c>
      <c r="E29" s="7">
        <v>100163</v>
      </c>
    </row>
    <row r="30" spans="2:5" x14ac:dyDescent="0.25">
      <c r="B30" s="8" t="s">
        <v>66</v>
      </c>
      <c r="C30" s="7">
        <v>209727.81299999999</v>
      </c>
      <c r="D30" s="7">
        <v>211199</v>
      </c>
      <c r="E30" s="7">
        <v>184483</v>
      </c>
    </row>
    <row r="31" spans="2:5" x14ac:dyDescent="0.25">
      <c r="B31" s="8" t="s">
        <v>67</v>
      </c>
      <c r="C31" s="7">
        <v>7134.99</v>
      </c>
      <c r="D31" s="7">
        <v>9108</v>
      </c>
      <c r="E31" s="7">
        <v>8301</v>
      </c>
    </row>
    <row r="32" spans="2:5" x14ac:dyDescent="0.25">
      <c r="B32" s="8" t="s">
        <v>23</v>
      </c>
      <c r="C32" s="7">
        <v>12990.793</v>
      </c>
      <c r="D32" s="7">
        <v>12868</v>
      </c>
      <c r="E32" s="7">
        <v>13157</v>
      </c>
    </row>
    <row r="33" spans="1:5" x14ac:dyDescent="0.25">
      <c r="B33" s="8" t="s">
        <v>68</v>
      </c>
      <c r="C33" s="7">
        <v>-176203.72</v>
      </c>
      <c r="D33" s="7">
        <v>-179935</v>
      </c>
      <c r="E33" s="7">
        <v>-112061</v>
      </c>
    </row>
    <row r="34" spans="1:5" x14ac:dyDescent="0.25">
      <c r="B34" s="8" t="s">
        <v>69</v>
      </c>
      <c r="C34" s="7">
        <v>131030.588</v>
      </c>
      <c r="D34" s="7">
        <v>127349.212</v>
      </c>
      <c r="E34" s="7">
        <v>83109</v>
      </c>
    </row>
    <row r="35" spans="1:5" x14ac:dyDescent="0.25">
      <c r="A35" s="2" t="s">
        <v>6</v>
      </c>
      <c r="B35" s="11" t="s">
        <v>24</v>
      </c>
      <c r="C35" s="12">
        <f>SUM(C17:C34)</f>
        <v>3229353.2770000002</v>
      </c>
      <c r="D35" s="12">
        <f t="shared" ref="D35:E35" si="1">SUM(D17:D34)</f>
        <v>3197892.5</v>
      </c>
      <c r="E35" s="12">
        <f t="shared" si="1"/>
        <v>3077374</v>
      </c>
    </row>
    <row r="36" spans="1:5" x14ac:dyDescent="0.25">
      <c r="A36" s="2" t="s">
        <v>0</v>
      </c>
      <c r="B36" s="6" t="s">
        <v>25</v>
      </c>
      <c r="C36" s="7"/>
      <c r="D36" s="7"/>
      <c r="E36" s="7"/>
    </row>
    <row r="37" spans="1:5" x14ac:dyDescent="0.25">
      <c r="B37" s="8" t="s">
        <v>26</v>
      </c>
      <c r="C37" s="7">
        <v>11819.386</v>
      </c>
      <c r="D37" s="7">
        <v>15787</v>
      </c>
      <c r="E37" s="7">
        <v>8062</v>
      </c>
    </row>
    <row r="38" spans="1:5" x14ac:dyDescent="0.25">
      <c r="B38" s="8" t="s">
        <v>70</v>
      </c>
      <c r="C38" s="7">
        <v>3936.2269999999999</v>
      </c>
      <c r="D38" s="7">
        <v>4574</v>
      </c>
      <c r="E38" s="7">
        <v>5760</v>
      </c>
    </row>
    <row r="39" spans="1:5" x14ac:dyDescent="0.25">
      <c r="B39" s="8" t="s">
        <v>27</v>
      </c>
      <c r="C39" s="7">
        <v>27698.34</v>
      </c>
      <c r="D39" s="7">
        <v>26116</v>
      </c>
      <c r="E39" s="7">
        <v>24941</v>
      </c>
    </row>
    <row r="40" spans="1:5" x14ac:dyDescent="0.25">
      <c r="B40" s="8" t="s">
        <v>28</v>
      </c>
      <c r="C40" s="7">
        <v>11726.15</v>
      </c>
      <c r="D40" s="7">
        <v>11508</v>
      </c>
      <c r="E40" s="7">
        <v>18661</v>
      </c>
    </row>
    <row r="41" spans="1:5" x14ac:dyDescent="0.25">
      <c r="B41" s="8" t="s">
        <v>71</v>
      </c>
      <c r="C41" s="9">
        <v>17400.976999999999</v>
      </c>
      <c r="D41" s="9">
        <v>17279</v>
      </c>
      <c r="E41" s="9">
        <v>17301</v>
      </c>
    </row>
    <row r="42" spans="1:5" x14ac:dyDescent="0.25">
      <c r="A42" s="2" t="s">
        <v>6</v>
      </c>
      <c r="B42" s="11" t="s">
        <v>29</v>
      </c>
      <c r="C42" s="12">
        <f>SUBTOTAL(109,C36:C41)</f>
        <v>72581.08</v>
      </c>
      <c r="D42" s="12">
        <f>SUBTOTAL(109,D36:D41)</f>
        <v>75264</v>
      </c>
      <c r="E42" s="12">
        <f>SUBTOTAL(109,E36:E41)</f>
        <v>74725</v>
      </c>
    </row>
    <row r="43" spans="1:5" x14ac:dyDescent="0.25">
      <c r="A43" s="2" t="s">
        <v>0</v>
      </c>
      <c r="B43" s="6" t="s">
        <v>30</v>
      </c>
      <c r="C43" s="7"/>
      <c r="D43" s="7"/>
      <c r="E43" s="7"/>
    </row>
    <row r="44" spans="1:5" x14ac:dyDescent="0.25">
      <c r="B44" s="8" t="s">
        <v>31</v>
      </c>
      <c r="C44" s="7">
        <v>6517.5569999999998</v>
      </c>
      <c r="D44" s="7">
        <v>9005</v>
      </c>
      <c r="E44" s="7">
        <v>9634</v>
      </c>
    </row>
    <row r="45" spans="1:5" x14ac:dyDescent="0.25">
      <c r="B45" s="8" t="s">
        <v>32</v>
      </c>
      <c r="C45" s="7">
        <v>386.12299999999999</v>
      </c>
      <c r="D45" s="7">
        <v>719</v>
      </c>
      <c r="E45" s="7">
        <v>10670</v>
      </c>
    </row>
    <row r="46" spans="1:5" x14ac:dyDescent="0.25">
      <c r="B46" s="8" t="s">
        <v>33</v>
      </c>
      <c r="C46" s="7">
        <v>296941.59600000002</v>
      </c>
      <c r="D46" s="7">
        <v>304624</v>
      </c>
      <c r="E46" s="7">
        <v>309304</v>
      </c>
    </row>
    <row r="47" spans="1:5" x14ac:dyDescent="0.25">
      <c r="B47" s="8" t="s">
        <v>72</v>
      </c>
      <c r="C47" s="7">
        <v>8661.1309999999994</v>
      </c>
      <c r="D47" s="7">
        <v>6946</v>
      </c>
      <c r="E47" s="7">
        <v>4531</v>
      </c>
    </row>
    <row r="48" spans="1:5" x14ac:dyDescent="0.25">
      <c r="B48" s="8" t="s">
        <v>73</v>
      </c>
      <c r="C48" s="7">
        <v>182558.47099999999</v>
      </c>
      <c r="D48" s="7">
        <v>189802</v>
      </c>
      <c r="E48" s="7">
        <v>172395</v>
      </c>
    </row>
    <row r="49" spans="1:5" x14ac:dyDescent="0.25">
      <c r="B49" s="8" t="s">
        <v>34</v>
      </c>
      <c r="C49" s="7">
        <v>112766.476</v>
      </c>
      <c r="D49" s="7">
        <v>115376</v>
      </c>
      <c r="E49" s="7">
        <v>102458</v>
      </c>
    </row>
    <row r="50" spans="1:5" x14ac:dyDescent="0.25">
      <c r="B50" s="8" t="s">
        <v>74</v>
      </c>
      <c r="C50" s="7">
        <v>935.25300000000004</v>
      </c>
      <c r="D50" s="7">
        <v>0</v>
      </c>
      <c r="E50" s="7">
        <v>0</v>
      </c>
    </row>
    <row r="51" spans="1:5" x14ac:dyDescent="0.25">
      <c r="B51" s="8" t="s">
        <v>35</v>
      </c>
      <c r="C51" s="7">
        <v>1085.546</v>
      </c>
      <c r="D51" s="7">
        <v>0</v>
      </c>
      <c r="E51" s="7">
        <v>0</v>
      </c>
    </row>
    <row r="52" spans="1:5" x14ac:dyDescent="0.25">
      <c r="B52" s="8" t="s">
        <v>36</v>
      </c>
      <c r="C52" s="7">
        <v>26672.238000000001</v>
      </c>
      <c r="D52" s="7">
        <v>14268</v>
      </c>
      <c r="E52" s="7">
        <v>140</v>
      </c>
    </row>
    <row r="53" spans="1:5" x14ac:dyDescent="0.25">
      <c r="B53" s="8" t="s">
        <v>37</v>
      </c>
      <c r="C53" s="9">
        <v>1297.5060000000001</v>
      </c>
      <c r="D53" s="9">
        <v>3720</v>
      </c>
      <c r="E53" s="9">
        <v>12636</v>
      </c>
    </row>
    <row r="54" spans="1:5" x14ac:dyDescent="0.25">
      <c r="B54" s="8" t="s">
        <v>38</v>
      </c>
      <c r="C54" s="7">
        <v>1136.21</v>
      </c>
      <c r="D54" s="7">
        <v>986</v>
      </c>
      <c r="E54" s="7">
        <v>0</v>
      </c>
    </row>
    <row r="55" spans="1:5" x14ac:dyDescent="0.25">
      <c r="A55" s="2" t="s">
        <v>6</v>
      </c>
      <c r="B55" s="11" t="s">
        <v>39</v>
      </c>
      <c r="C55" s="12">
        <f>SUBTOTAL(109,C43:C54)</f>
        <v>638958.10700000008</v>
      </c>
      <c r="D55" s="12">
        <f>SUBTOTAL(109,D43:D54)</f>
        <v>645446</v>
      </c>
      <c r="E55" s="12">
        <f>SUBTOTAL(109,E43:E54)</f>
        <v>621768</v>
      </c>
    </row>
    <row r="56" spans="1:5" x14ac:dyDescent="0.25">
      <c r="A56" s="2" t="s">
        <v>0</v>
      </c>
      <c r="B56" s="6" t="s">
        <v>75</v>
      </c>
      <c r="C56" s="7"/>
      <c r="D56" s="7"/>
      <c r="E56" s="7"/>
    </row>
    <row r="57" spans="1:5" x14ac:dyDescent="0.25">
      <c r="B57" s="8" t="s">
        <v>40</v>
      </c>
      <c r="C57" s="7">
        <v>11841.751</v>
      </c>
      <c r="D57" s="7">
        <v>14382</v>
      </c>
      <c r="E57" s="7">
        <v>13638</v>
      </c>
    </row>
    <row r="58" spans="1:5" x14ac:dyDescent="0.25">
      <c r="B58" s="8" t="s">
        <v>41</v>
      </c>
      <c r="C58" s="7">
        <v>34380.622000000003</v>
      </c>
      <c r="D58" s="7">
        <v>45175</v>
      </c>
      <c r="E58" s="7">
        <v>28002</v>
      </c>
    </row>
    <row r="59" spans="1:5" x14ac:dyDescent="0.25">
      <c r="B59" s="8" t="s">
        <v>42</v>
      </c>
      <c r="C59" s="7">
        <v>10994.59</v>
      </c>
      <c r="D59" s="7">
        <v>10898</v>
      </c>
      <c r="E59" s="7">
        <v>10200</v>
      </c>
    </row>
    <row r="60" spans="1:5" x14ac:dyDescent="0.25">
      <c r="B60" s="8" t="s">
        <v>43</v>
      </c>
      <c r="C60" s="7">
        <v>192339.209</v>
      </c>
      <c r="D60" s="7">
        <v>192798</v>
      </c>
      <c r="E60" s="7">
        <v>187099</v>
      </c>
    </row>
    <row r="61" spans="1:5" x14ac:dyDescent="0.25">
      <c r="B61" s="8" t="s">
        <v>76</v>
      </c>
      <c r="C61" s="7">
        <v>29202.355</v>
      </c>
      <c r="D61" s="7">
        <v>35132</v>
      </c>
      <c r="E61" s="7">
        <v>32511</v>
      </c>
    </row>
    <row r="62" spans="1:5" x14ac:dyDescent="0.25">
      <c r="B62" s="8" t="s">
        <v>77</v>
      </c>
      <c r="C62" s="9">
        <v>4327.0020000000004</v>
      </c>
      <c r="D62" s="9">
        <v>3856</v>
      </c>
      <c r="E62" s="9">
        <v>4272</v>
      </c>
    </row>
    <row r="63" spans="1:5" x14ac:dyDescent="0.25">
      <c r="B63" s="8" t="s">
        <v>44</v>
      </c>
      <c r="C63" s="7">
        <v>10891.593999999999</v>
      </c>
      <c r="D63" s="7">
        <v>16106</v>
      </c>
      <c r="E63" s="7">
        <v>14033</v>
      </c>
    </row>
    <row r="64" spans="1:5" x14ac:dyDescent="0.25">
      <c r="A64" s="2" t="s">
        <v>6</v>
      </c>
      <c r="B64" s="11" t="s">
        <v>78</v>
      </c>
      <c r="C64" s="12">
        <f>SUBTOTAL(109,C56:C63)</f>
        <v>293977.12299999996</v>
      </c>
      <c r="D64" s="12">
        <f>SUBTOTAL(109,D56:D63)</f>
        <v>318347</v>
      </c>
      <c r="E64" s="12">
        <f>SUBTOTAL(109,E56:E63)</f>
        <v>289755</v>
      </c>
    </row>
    <row r="65" spans="1:5" x14ac:dyDescent="0.25">
      <c r="A65" s="2" t="s">
        <v>0</v>
      </c>
      <c r="B65" s="6" t="s">
        <v>79</v>
      </c>
      <c r="C65" s="7"/>
      <c r="D65" s="7"/>
      <c r="E65" s="7"/>
    </row>
    <row r="66" spans="1:5" x14ac:dyDescent="0.25">
      <c r="B66" s="8" t="s">
        <v>45</v>
      </c>
      <c r="C66" s="7">
        <v>14374.120999999999</v>
      </c>
      <c r="D66" s="7">
        <v>13758</v>
      </c>
      <c r="E66" s="7">
        <v>7754</v>
      </c>
    </row>
    <row r="67" spans="1:5" x14ac:dyDescent="0.25">
      <c r="B67" s="8" t="s">
        <v>46</v>
      </c>
      <c r="C67" s="7">
        <v>6232.7749999999996</v>
      </c>
      <c r="D67" s="7">
        <v>7180</v>
      </c>
      <c r="E67" s="7">
        <v>7244</v>
      </c>
    </row>
    <row r="68" spans="1:5" x14ac:dyDescent="0.25">
      <c r="B68" s="8" t="s">
        <v>47</v>
      </c>
      <c r="C68" s="7">
        <v>337113.98</v>
      </c>
      <c r="D68" s="7">
        <v>353214</v>
      </c>
      <c r="E68" s="7">
        <v>339560</v>
      </c>
    </row>
    <row r="69" spans="1:5" x14ac:dyDescent="0.25">
      <c r="A69" s="2" t="s">
        <v>6</v>
      </c>
      <c r="B69" s="11" t="s">
        <v>80</v>
      </c>
      <c r="C69" s="12">
        <f>SUBTOTAL(109,C65:C68)</f>
        <v>357720.87599999999</v>
      </c>
      <c r="D69" s="12">
        <f>SUBTOTAL(109,D65:D68)</f>
        <v>374152</v>
      </c>
      <c r="E69" s="12">
        <f>SUBTOTAL(109,E65:E68)</f>
        <v>354558</v>
      </c>
    </row>
    <row r="70" spans="1:5" x14ac:dyDescent="0.25">
      <c r="A70" s="2" t="s">
        <v>6</v>
      </c>
      <c r="B70" s="13" t="s">
        <v>48</v>
      </c>
      <c r="C70" s="14">
        <v>375192.55300000001</v>
      </c>
      <c r="D70" s="14">
        <v>486064</v>
      </c>
      <c r="E70" s="14">
        <v>622952</v>
      </c>
    </row>
    <row r="71" spans="1:5" x14ac:dyDescent="0.25">
      <c r="A71" s="2" t="s">
        <v>1</v>
      </c>
      <c r="B71" s="13" t="s">
        <v>49</v>
      </c>
      <c r="C71" s="14">
        <f>C15+C35+C42+C55+C64+C69+C70</f>
        <v>8560883.4389999993</v>
      </c>
      <c r="D71" s="14">
        <f>D15+D35+D42+D55+D64+D69+D70</f>
        <v>8712087</v>
      </c>
      <c r="E71" s="14">
        <f>E15+E35+E42+E55+E64+E69+E70</f>
        <v>8567711</v>
      </c>
    </row>
    <row r="72" spans="1:5" x14ac:dyDescent="0.25">
      <c r="A72" s="2" t="s">
        <v>0</v>
      </c>
      <c r="B72" s="6" t="s">
        <v>81</v>
      </c>
      <c r="C72" s="15"/>
      <c r="D72" s="15"/>
      <c r="E72" s="15"/>
    </row>
    <row r="73" spans="1:5" x14ac:dyDescent="0.25">
      <c r="B73" s="8" t="s">
        <v>82</v>
      </c>
      <c r="C73" s="7">
        <v>-530203.26699999999</v>
      </c>
      <c r="D73" s="7">
        <v>-330383</v>
      </c>
      <c r="E73" s="7">
        <v>-328770</v>
      </c>
    </row>
    <row r="74" spans="1:5" x14ac:dyDescent="0.25">
      <c r="B74" s="8" t="s">
        <v>83</v>
      </c>
      <c r="C74" s="7">
        <v>530203.26699999999</v>
      </c>
      <c r="D74" s="7">
        <v>330383</v>
      </c>
      <c r="E74" s="7">
        <v>328770</v>
      </c>
    </row>
    <row r="75" spans="1:5" x14ac:dyDescent="0.25">
      <c r="B75" s="8" t="s">
        <v>84</v>
      </c>
      <c r="C75" s="7">
        <v>53918.025000000001</v>
      </c>
      <c r="D75" s="7">
        <v>-31335.192999999999</v>
      </c>
      <c r="E75" s="7">
        <v>-760</v>
      </c>
    </row>
    <row r="76" spans="1:5" x14ac:dyDescent="0.25">
      <c r="B76" s="8" t="s">
        <v>85</v>
      </c>
      <c r="C76" s="7">
        <v>-6600</v>
      </c>
      <c r="D76" s="7">
        <v>-6365</v>
      </c>
      <c r="E76" s="7">
        <v>-3265</v>
      </c>
    </row>
    <row r="77" spans="1:5" x14ac:dyDescent="0.25">
      <c r="A77" s="2" t="s">
        <v>6</v>
      </c>
      <c r="B77" s="6" t="s">
        <v>86</v>
      </c>
      <c r="C77" s="7">
        <f>C73+C74+C75+C76</f>
        <v>47318.025000000001</v>
      </c>
      <c r="D77" s="7">
        <f t="shared" ref="D77:E77" si="2">D73+D74+D75+D76</f>
        <v>-37700.192999999999</v>
      </c>
      <c r="E77" s="7">
        <f t="shared" si="2"/>
        <v>-4025</v>
      </c>
    </row>
    <row r="78" spans="1:5" x14ac:dyDescent="0.25">
      <c r="A78" s="2" t="s">
        <v>1</v>
      </c>
      <c r="B78" s="16" t="s">
        <v>87</v>
      </c>
      <c r="C78" s="17">
        <f>C71-C77</f>
        <v>8513565.4139999989</v>
      </c>
      <c r="D78" s="17">
        <f>D71-D77</f>
        <v>8749787.193</v>
      </c>
      <c r="E78" s="17">
        <f>E71-E77</f>
        <v>8571736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2021-03-24T20:44:14Z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